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130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'Sheet1'!$A$1:$F$33</definedName>
  </definedNames>
  <calcPr fullCalcOnLoad="1"/>
</workbook>
</file>

<file path=xl/sharedStrings.xml><?xml version="1.0" encoding="utf-8"?>
<sst xmlns="http://schemas.openxmlformats.org/spreadsheetml/2006/main" count="40" uniqueCount="25">
  <si>
    <t>FY 2013</t>
  </si>
  <si>
    <t>FY 2014</t>
  </si>
  <si>
    <t>$ Change</t>
  </si>
  <si>
    <t>% Change</t>
  </si>
  <si>
    <t>BUDGET</t>
  </si>
  <si>
    <t xml:space="preserve">FY 09 to FY 12 </t>
  </si>
  <si>
    <t>EXPENDITURES</t>
  </si>
  <si>
    <t>TOWN SERVICES</t>
  </si>
  <si>
    <t>COUNTY ASSESSMENT</t>
  </si>
  <si>
    <t>SCHOOL DEPARTMENT</t>
  </si>
  <si>
    <t>COMMUNITY SERVICES</t>
  </si>
  <si>
    <t>Local Homestead Exemption</t>
  </si>
  <si>
    <t>REVENUE</t>
  </si>
  <si>
    <t>TOTAL</t>
  </si>
  <si>
    <t>NET TO TAXES</t>
  </si>
  <si>
    <t>TOWN  SERVICES</t>
  </si>
  <si>
    <r>
      <t>TAX RATES (</t>
    </r>
    <r>
      <rPr>
        <b/>
        <u val="single"/>
        <sz val="9"/>
        <rFont val="Arial"/>
        <family val="2"/>
      </rPr>
      <t>Rounded to nearest ¢)</t>
    </r>
  </si>
  <si>
    <t>SUBTOTAL</t>
  </si>
  <si>
    <t xml:space="preserve"> Local Homestead Exemption</t>
  </si>
  <si>
    <t>TAX RATE VALUATION BASIS</t>
  </si>
  <si>
    <t xml:space="preserve">Adopted </t>
  </si>
  <si>
    <t>FY 2015</t>
  </si>
  <si>
    <t xml:space="preserve">Proposed </t>
  </si>
  <si>
    <t>FY 15  to FY 15</t>
  </si>
  <si>
    <t>FY 14  to FY 15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</si>
</sst>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_);_(* \(#,##0\);_(* &quot;-&quot;??_);_(@_)"/>
    <numFmt numFmtId="167" formatCode="_(&quot;$&quot;* #,##0.000_);_(&quot;$&quot;* \(#,##0.000\);_(&quot;$&quot;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3">
    <font>
      <sz val="10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b/>
      <u val="single"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164" fontId="2" fillId="0" borderId="10" xfId="44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4" fontId="2" fillId="0" borderId="10" xfId="44" applyNumberFormat="1" applyFont="1" applyBorder="1" applyAlignment="1">
      <alignment horizontal="center"/>
    </xf>
    <xf numFmtId="0" fontId="1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9" fontId="0" fillId="0" borderId="10" xfId="59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44" applyNumberFormat="1" applyFont="1" applyBorder="1" applyAlignment="1">
      <alignment/>
    </xf>
    <xf numFmtId="165" fontId="2" fillId="0" borderId="10" xfId="59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164" fontId="2" fillId="0" borderId="10" xfId="44" applyNumberFormat="1" applyFont="1" applyFill="1" applyBorder="1" applyAlignment="1">
      <alignment/>
    </xf>
    <xf numFmtId="44" fontId="2" fillId="0" borderId="10" xfId="44" applyFont="1" applyBorder="1" applyAlignment="1">
      <alignment/>
    </xf>
    <xf numFmtId="44" fontId="0" fillId="0" borderId="10" xfId="44" applyFont="1" applyBorder="1" applyAlignment="1">
      <alignment/>
    </xf>
    <xf numFmtId="44" fontId="2" fillId="0" borderId="10" xfId="44" applyNumberFormat="1" applyFont="1" applyBorder="1" applyAlignment="1">
      <alignment/>
    </xf>
    <xf numFmtId="44" fontId="2" fillId="0" borderId="10" xfId="0" applyNumberFormat="1" applyFont="1" applyBorder="1" applyAlignment="1">
      <alignment/>
    </xf>
    <xf numFmtId="166" fontId="2" fillId="0" borderId="10" xfId="42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zoomScalePageLayoutView="0" workbookViewId="0" topLeftCell="A1">
      <selection activeCell="D4" sqref="D4:D33"/>
    </sheetView>
  </sheetViews>
  <sheetFormatPr defaultColWidth="9.140625" defaultRowHeight="12.75"/>
  <cols>
    <col min="1" max="1" width="34.8515625" style="7" customWidth="1"/>
    <col min="2" max="3" width="17.57421875" style="7" bestFit="1" customWidth="1"/>
    <col min="4" max="4" width="17.57421875" style="7" customWidth="1"/>
    <col min="5" max="5" width="19.57421875" style="7" bestFit="1" customWidth="1"/>
    <col min="6" max="6" width="17.28125" style="8" customWidth="1"/>
    <col min="7" max="8" width="17.28125" style="7" hidden="1" customWidth="1"/>
    <col min="9" max="16384" width="9.140625" style="7" customWidth="1"/>
  </cols>
  <sheetData>
    <row r="1" spans="1:8" s="4" customFormat="1" ht="15.75">
      <c r="A1" s="1"/>
      <c r="B1" s="2" t="s">
        <v>0</v>
      </c>
      <c r="C1" s="2" t="s">
        <v>1</v>
      </c>
      <c r="D1" s="2" t="s">
        <v>21</v>
      </c>
      <c r="E1" s="3" t="s">
        <v>2</v>
      </c>
      <c r="F1" s="3" t="s">
        <v>3</v>
      </c>
      <c r="G1" s="3" t="s">
        <v>2</v>
      </c>
      <c r="H1" s="3" t="s">
        <v>3</v>
      </c>
    </row>
    <row r="2" spans="1:8" s="4" customFormat="1" ht="15.75">
      <c r="A2" s="3"/>
      <c r="B2" s="5" t="s">
        <v>4</v>
      </c>
      <c r="C2" s="5" t="s">
        <v>20</v>
      </c>
      <c r="D2" s="5" t="s">
        <v>22</v>
      </c>
      <c r="E2" s="3" t="s">
        <v>23</v>
      </c>
      <c r="F2" s="3" t="s">
        <v>24</v>
      </c>
      <c r="G2" s="3" t="s">
        <v>5</v>
      </c>
      <c r="H2" s="3" t="s">
        <v>5</v>
      </c>
    </row>
    <row r="3" ht="15.75">
      <c r="A3" s="6" t="s">
        <v>6</v>
      </c>
    </row>
    <row r="4" spans="1:8" ht="15.75">
      <c r="A4" s="9" t="s">
        <v>7</v>
      </c>
      <c r="B4" s="10">
        <v>8865608</v>
      </c>
      <c r="C4" s="10">
        <v>9032363</v>
      </c>
      <c r="D4" s="10">
        <v>9285964</v>
      </c>
      <c r="E4" s="10">
        <f>SUM(D4-C4)</f>
        <v>253601</v>
      </c>
      <c r="F4" s="11">
        <f>SUM(E4/C4)</f>
        <v>0.028076927377697288</v>
      </c>
      <c r="G4" s="12" t="e">
        <f>SUM(#REF!-#REF!)</f>
        <v>#REF!</v>
      </c>
      <c r="H4" s="11" t="e">
        <f>SUM(G4/#REF!)</f>
        <v>#REF!</v>
      </c>
    </row>
    <row r="5" spans="1:8" ht="15.75">
      <c r="A5" s="9" t="s">
        <v>8</v>
      </c>
      <c r="B5" s="10">
        <v>998136</v>
      </c>
      <c r="C5" s="10">
        <v>1061728</v>
      </c>
      <c r="D5" s="10">
        <v>1108992</v>
      </c>
      <c r="E5" s="10">
        <f aca="true" t="shared" si="0" ref="E5:E33">SUM(D5-C5)</f>
        <v>47264</v>
      </c>
      <c r="F5" s="11">
        <f aca="true" t="shared" si="1" ref="F5:F33">SUM(E5/C5)</f>
        <v>0.044516109587389614</v>
      </c>
      <c r="G5" s="12" t="e">
        <f>SUM(#REF!-#REF!)</f>
        <v>#REF!</v>
      </c>
      <c r="H5" s="11" t="e">
        <f>SUM(G5/#REF!)</f>
        <v>#REF!</v>
      </c>
    </row>
    <row r="6" spans="1:8" ht="15.75">
      <c r="A6" s="9" t="s">
        <v>9</v>
      </c>
      <c r="B6" s="10">
        <v>21765817</v>
      </c>
      <c r="C6" s="10">
        <v>22528078</v>
      </c>
      <c r="D6" s="10">
        <v>23203924</v>
      </c>
      <c r="E6" s="10">
        <f t="shared" si="0"/>
        <v>675846</v>
      </c>
      <c r="F6" s="11">
        <f t="shared" si="1"/>
        <v>0.030000162463926127</v>
      </c>
      <c r="G6" s="12" t="e">
        <f>SUM(#REF!-#REF!)</f>
        <v>#REF!</v>
      </c>
      <c r="H6" s="11" t="e">
        <f>SUM(G6/#REF!)</f>
        <v>#REF!</v>
      </c>
    </row>
    <row r="7" spans="1:8" ht="15.75">
      <c r="A7" s="9" t="s">
        <v>10</v>
      </c>
      <c r="B7" s="10">
        <v>437006</v>
      </c>
      <c r="C7" s="10">
        <v>447000</v>
      </c>
      <c r="D7" s="10">
        <v>455000</v>
      </c>
      <c r="E7" s="10">
        <f t="shared" si="0"/>
        <v>8000</v>
      </c>
      <c r="F7" s="11">
        <f t="shared" si="1"/>
        <v>0.017897091722595078</v>
      </c>
      <c r="G7" s="12" t="e">
        <f>SUM(#REF!-#REF!)</f>
        <v>#REF!</v>
      </c>
      <c r="H7" s="11" t="e">
        <f>SUM(G7/#REF!)</f>
        <v>#REF!</v>
      </c>
    </row>
    <row r="8" spans="1:8" ht="15.75">
      <c r="A8" s="9" t="s">
        <v>11</v>
      </c>
      <c r="B8" s="10">
        <v>149000</v>
      </c>
      <c r="C8" s="10">
        <v>195242</v>
      </c>
      <c r="D8" s="10">
        <v>199200</v>
      </c>
      <c r="E8" s="10">
        <f t="shared" si="0"/>
        <v>3958</v>
      </c>
      <c r="F8" s="11">
        <f t="shared" si="1"/>
        <v>0.020272277481279643</v>
      </c>
      <c r="G8" s="12" t="e">
        <f>SUM(#REF!-#REF!)</f>
        <v>#REF!</v>
      </c>
      <c r="H8" s="11" t="e">
        <f>SUM(G8/#REF!)</f>
        <v>#REF!</v>
      </c>
    </row>
    <row r="9" spans="1:8" ht="15.75">
      <c r="A9" s="9"/>
      <c r="B9" s="10">
        <f>SUM(B4:B8)</f>
        <v>32215567</v>
      </c>
      <c r="C9" s="10">
        <f>SUM(C4:C8)</f>
        <v>33264411</v>
      </c>
      <c r="D9" s="10">
        <f>SUM(D4:D8)</f>
        <v>34253080</v>
      </c>
      <c r="E9" s="10">
        <f t="shared" si="0"/>
        <v>988669</v>
      </c>
      <c r="F9" s="11">
        <f t="shared" si="1"/>
        <v>0.02972152430415798</v>
      </c>
      <c r="G9" s="12" t="e">
        <f>SUM(#REF!-#REF!)</f>
        <v>#REF!</v>
      </c>
      <c r="H9" s="11" t="e">
        <f>SUM(G9/#REF!)</f>
        <v>#REF!</v>
      </c>
    </row>
    <row r="10" spans="1:8" ht="15.75">
      <c r="A10" s="9"/>
      <c r="B10" s="10"/>
      <c r="C10" s="10"/>
      <c r="D10" s="10"/>
      <c r="E10" s="10"/>
      <c r="F10" s="11"/>
      <c r="G10" s="12"/>
      <c r="H10" s="11"/>
    </row>
    <row r="11" spans="1:8" ht="15.75">
      <c r="A11" s="13" t="s">
        <v>12</v>
      </c>
      <c r="B11" s="10"/>
      <c r="C11" s="10"/>
      <c r="D11" s="10"/>
      <c r="E11" s="10"/>
      <c r="F11" s="11"/>
      <c r="G11" s="12"/>
      <c r="H11" s="11"/>
    </row>
    <row r="12" spans="1:8" ht="15.75">
      <c r="A12" s="9" t="s">
        <v>7</v>
      </c>
      <c r="B12" s="14">
        <v>3306400</v>
      </c>
      <c r="C12" s="14">
        <v>3210264</v>
      </c>
      <c r="D12" s="14">
        <v>3348264</v>
      </c>
      <c r="E12" s="10">
        <f t="shared" si="0"/>
        <v>138000</v>
      </c>
      <c r="F12" s="11">
        <f t="shared" si="1"/>
        <v>0.04298711881639641</v>
      </c>
      <c r="G12" s="12" t="e">
        <f>SUM(#REF!-#REF!)</f>
        <v>#REF!</v>
      </c>
      <c r="H12" s="11" t="e">
        <f>SUM(G12/#REF!)</f>
        <v>#REF!</v>
      </c>
    </row>
    <row r="13" spans="1:8" ht="15.75">
      <c r="A13" s="9" t="s">
        <v>9</v>
      </c>
      <c r="B13" s="14">
        <v>2842679</v>
      </c>
      <c r="C13" s="14">
        <v>3248197</v>
      </c>
      <c r="D13" s="14">
        <v>3105773</v>
      </c>
      <c r="E13" s="10">
        <f t="shared" si="0"/>
        <v>-142424</v>
      </c>
      <c r="F13" s="11">
        <f t="shared" si="1"/>
        <v>-0.0438470942495175</v>
      </c>
      <c r="G13" s="12" t="e">
        <f>SUM(#REF!-#REF!)</f>
        <v>#REF!</v>
      </c>
      <c r="H13" s="11" t="e">
        <f>SUM(G13/#REF!)</f>
        <v>#REF!</v>
      </c>
    </row>
    <row r="14" spans="1:8" ht="15.75">
      <c r="A14" s="9" t="s">
        <v>13</v>
      </c>
      <c r="B14" s="14">
        <f>SUM(B12:B13)</f>
        <v>6149079</v>
      </c>
      <c r="C14" s="14">
        <f>SUM(C12:C13)</f>
        <v>6458461</v>
      </c>
      <c r="D14" s="14">
        <f>SUM(D12:D13)</f>
        <v>6454037</v>
      </c>
      <c r="E14" s="10">
        <f t="shared" si="0"/>
        <v>-4424</v>
      </c>
      <c r="F14" s="11">
        <f t="shared" si="1"/>
        <v>-0.0006849929108498139</v>
      </c>
      <c r="G14" s="12" t="e">
        <f>SUM(#REF!-#REF!)</f>
        <v>#REF!</v>
      </c>
      <c r="H14" s="11" t="e">
        <f>SUM(G14/#REF!)</f>
        <v>#REF!</v>
      </c>
    </row>
    <row r="15" spans="1:8" ht="15.75">
      <c r="A15" s="9"/>
      <c r="B15" s="10"/>
      <c r="C15" s="10"/>
      <c r="D15" s="10"/>
      <c r="E15" s="10"/>
      <c r="F15" s="11"/>
      <c r="G15" s="12"/>
      <c r="H15" s="11"/>
    </row>
    <row r="16" spans="1:8" ht="15.75">
      <c r="A16" s="13" t="s">
        <v>14</v>
      </c>
      <c r="B16" s="10"/>
      <c r="C16" s="10"/>
      <c r="D16" s="10"/>
      <c r="E16" s="10"/>
      <c r="F16" s="11"/>
      <c r="G16" s="12"/>
      <c r="H16" s="11"/>
    </row>
    <row r="17" spans="1:8" ht="15.75">
      <c r="A17" s="9" t="s">
        <v>15</v>
      </c>
      <c r="B17" s="10">
        <f>SUM(B4-B12)</f>
        <v>5559208</v>
      </c>
      <c r="C17" s="10">
        <f>SUM(C4-C12)</f>
        <v>5822099</v>
      </c>
      <c r="D17" s="10">
        <f>SUM(D4-D12)</f>
        <v>5937700</v>
      </c>
      <c r="E17" s="10">
        <f t="shared" si="0"/>
        <v>115601</v>
      </c>
      <c r="F17" s="11">
        <f t="shared" si="1"/>
        <v>0.019855553813152266</v>
      </c>
      <c r="G17" s="12" t="e">
        <f>SUM(#REF!-#REF!)</f>
        <v>#REF!</v>
      </c>
      <c r="H17" s="11" t="e">
        <f>SUM(G17/#REF!)</f>
        <v>#REF!</v>
      </c>
    </row>
    <row r="18" spans="1:8" ht="15.75">
      <c r="A18" s="9" t="s">
        <v>8</v>
      </c>
      <c r="B18" s="10">
        <v>998136</v>
      </c>
      <c r="C18" s="10">
        <v>1061728</v>
      </c>
      <c r="D18" s="10">
        <v>1108992</v>
      </c>
      <c r="E18" s="10">
        <f t="shared" si="0"/>
        <v>47264</v>
      </c>
      <c r="F18" s="11">
        <f t="shared" si="1"/>
        <v>0.044516109587389614</v>
      </c>
      <c r="G18" s="12" t="e">
        <f>SUM(#REF!-#REF!)</f>
        <v>#REF!</v>
      </c>
      <c r="H18" s="11" t="e">
        <f>SUM(G18/#REF!)</f>
        <v>#REF!</v>
      </c>
    </row>
    <row r="19" spans="1:8" ht="15.75">
      <c r="A19" s="9" t="s">
        <v>9</v>
      </c>
      <c r="B19" s="10">
        <f>SUM(B6-B13)</f>
        <v>18923138</v>
      </c>
      <c r="C19" s="10">
        <f>SUM(C6-C13)</f>
        <v>19279881</v>
      </c>
      <c r="D19" s="10">
        <f>SUM(D6-D13)</f>
        <v>20098151</v>
      </c>
      <c r="E19" s="10">
        <f t="shared" si="0"/>
        <v>818270</v>
      </c>
      <c r="F19" s="11">
        <f t="shared" si="1"/>
        <v>0.04244165199982303</v>
      </c>
      <c r="G19" s="12" t="e">
        <f>SUM(#REF!-#REF!)</f>
        <v>#REF!</v>
      </c>
      <c r="H19" s="11" t="e">
        <f>SUM(G19/#REF!)</f>
        <v>#REF!</v>
      </c>
    </row>
    <row r="20" spans="1:8" ht="15.75">
      <c r="A20" s="9" t="s">
        <v>10</v>
      </c>
      <c r="B20" s="10">
        <v>437006</v>
      </c>
      <c r="C20" s="10">
        <v>447000</v>
      </c>
      <c r="D20" s="10">
        <f>SUM(D7+0)</f>
        <v>455000</v>
      </c>
      <c r="E20" s="10">
        <f t="shared" si="0"/>
        <v>8000</v>
      </c>
      <c r="F20" s="11">
        <f t="shared" si="1"/>
        <v>0.017897091722595078</v>
      </c>
      <c r="G20" s="12" t="e">
        <f>SUM(#REF!-#REF!)</f>
        <v>#REF!</v>
      </c>
      <c r="H20" s="11" t="e">
        <f>SUM(G20/#REF!)</f>
        <v>#REF!</v>
      </c>
    </row>
    <row r="21" spans="1:8" ht="15.75">
      <c r="A21" s="9" t="s">
        <v>11</v>
      </c>
      <c r="B21" s="10">
        <v>149000</v>
      </c>
      <c r="C21" s="10">
        <v>195242</v>
      </c>
      <c r="D21" s="10">
        <v>199200</v>
      </c>
      <c r="E21" s="10">
        <f t="shared" si="0"/>
        <v>3958</v>
      </c>
      <c r="F21" s="11">
        <f t="shared" si="1"/>
        <v>0.020272277481279643</v>
      </c>
      <c r="G21" s="12" t="e">
        <f>SUM(#REF!-#REF!)</f>
        <v>#REF!</v>
      </c>
      <c r="H21" s="11" t="e">
        <f>SUM(G21/#REF!)</f>
        <v>#REF!</v>
      </c>
    </row>
    <row r="22" spans="1:8" ht="15.75">
      <c r="A22" s="9" t="s">
        <v>13</v>
      </c>
      <c r="B22" s="10">
        <f>SUM(B17:B21)</f>
        <v>26066488</v>
      </c>
      <c r="C22" s="10">
        <f>SUM(C17:C21)</f>
        <v>26805950</v>
      </c>
      <c r="D22" s="10">
        <f>SUM(D17:D21)</f>
        <v>27799043</v>
      </c>
      <c r="E22" s="10">
        <f t="shared" si="0"/>
        <v>993093</v>
      </c>
      <c r="F22" s="11">
        <f t="shared" si="1"/>
        <v>0.03704748386085925</v>
      </c>
      <c r="G22" s="12" t="e">
        <f>SUM(#REF!-#REF!)</f>
        <v>#REF!</v>
      </c>
      <c r="H22" s="11" t="e">
        <f>SUM(G22/#REF!)</f>
        <v>#REF!</v>
      </c>
    </row>
    <row r="23" spans="1:8" ht="15.75">
      <c r="A23" s="9"/>
      <c r="B23" s="16"/>
      <c r="C23" s="16"/>
      <c r="D23" s="16"/>
      <c r="E23" s="10"/>
      <c r="F23" s="11"/>
      <c r="G23" s="12"/>
      <c r="H23" s="11"/>
    </row>
    <row r="24" spans="1:8" ht="15.75">
      <c r="A24" s="13" t="s">
        <v>16</v>
      </c>
      <c r="B24" s="16"/>
      <c r="C24" s="16"/>
      <c r="D24" s="16"/>
      <c r="E24" s="10"/>
      <c r="F24" s="11"/>
      <c r="G24" s="12"/>
      <c r="H24" s="11"/>
    </row>
    <row r="25" spans="1:8" ht="15.75">
      <c r="A25" s="9" t="s">
        <v>7</v>
      </c>
      <c r="B25" s="17">
        <v>3.37</v>
      </c>
      <c r="C25" s="17">
        <v>3.54</v>
      </c>
      <c r="D25" s="17">
        <f>SUM(D17/1660000)</f>
        <v>3.5769277108433735</v>
      </c>
      <c r="E25" s="15">
        <f t="shared" si="0"/>
        <v>0.03692771084337343</v>
      </c>
      <c r="F25" s="11">
        <f t="shared" si="1"/>
        <v>0.010431556735416223</v>
      </c>
      <c r="G25" s="18" t="e">
        <f>SUM(#REF!-#REF!)</f>
        <v>#REF!</v>
      </c>
      <c r="H25" s="11" t="e">
        <f>SUM(G25/#REF!)</f>
        <v>#REF!</v>
      </c>
    </row>
    <row r="26" spans="1:8" ht="15.75">
      <c r="A26" s="9" t="s">
        <v>8</v>
      </c>
      <c r="B26" s="15">
        <v>0.61</v>
      </c>
      <c r="C26" s="15">
        <v>0.65</v>
      </c>
      <c r="D26" s="17">
        <f>SUM(D18/1660000)</f>
        <v>0.668067469879518</v>
      </c>
      <c r="E26" s="15">
        <f t="shared" si="0"/>
        <v>0.018067469879518017</v>
      </c>
      <c r="F26" s="11">
        <f t="shared" si="1"/>
        <v>0.027796107506950794</v>
      </c>
      <c r="G26" s="18" t="e">
        <f>SUM(#REF!-#REF!)</f>
        <v>#REF!</v>
      </c>
      <c r="H26" s="11" t="e">
        <f>SUM(G26/#REF!)</f>
        <v>#REF!</v>
      </c>
    </row>
    <row r="27" spans="1:8" ht="15.75">
      <c r="A27" s="9" t="s">
        <v>9</v>
      </c>
      <c r="B27" s="15">
        <v>11.5</v>
      </c>
      <c r="C27" s="15">
        <v>11.7</v>
      </c>
      <c r="D27" s="15">
        <f>(D19/1660000)</f>
        <v>12.107319879518073</v>
      </c>
      <c r="E27" s="15">
        <f t="shared" si="0"/>
        <v>0.4073198795180737</v>
      </c>
      <c r="F27" s="11">
        <f t="shared" si="1"/>
        <v>0.034813664916074676</v>
      </c>
      <c r="G27" s="18" t="e">
        <f>SUM(#REF!-#REF!)</f>
        <v>#REF!</v>
      </c>
      <c r="H27" s="11" t="e">
        <f>SUM(G27/#REF!)</f>
        <v>#REF!</v>
      </c>
    </row>
    <row r="28" spans="1:8" ht="15.75">
      <c r="A28" s="9" t="s">
        <v>10</v>
      </c>
      <c r="B28" s="15">
        <v>0.27</v>
      </c>
      <c r="C28" s="15">
        <v>0.27</v>
      </c>
      <c r="D28" s="15">
        <f>SUM(D20/1660000)</f>
        <v>0.2740963855421687</v>
      </c>
      <c r="E28" s="15">
        <f t="shared" si="0"/>
        <v>0.004096385542168679</v>
      </c>
      <c r="F28" s="11">
        <f t="shared" si="1"/>
        <v>0.01517179830432844</v>
      </c>
      <c r="G28" s="18" t="e">
        <f>SUM(#REF!-#REF!)</f>
        <v>#REF!</v>
      </c>
      <c r="H28" s="11" t="e">
        <f>SUM(G28/#REF!)</f>
        <v>#REF!</v>
      </c>
    </row>
    <row r="29" spans="1:8" ht="15.75">
      <c r="A29" s="9" t="s">
        <v>17</v>
      </c>
      <c r="B29" s="15"/>
      <c r="C29" s="15"/>
      <c r="D29" s="15"/>
      <c r="E29" s="15"/>
      <c r="F29" s="11"/>
      <c r="G29" s="18" t="e">
        <f>SUM(#REF!-#REF!)</f>
        <v>#REF!</v>
      </c>
      <c r="H29" s="11" t="e">
        <f>SUM(G29/#REF!)</f>
        <v>#REF!</v>
      </c>
    </row>
    <row r="30" spans="1:8" ht="15.75">
      <c r="A30" s="9" t="s">
        <v>18</v>
      </c>
      <c r="B30" s="15">
        <v>0.09</v>
      </c>
      <c r="C30" s="15">
        <v>0.12</v>
      </c>
      <c r="D30" s="15">
        <v>0.13</v>
      </c>
      <c r="E30" s="15">
        <f t="shared" si="0"/>
        <v>0.010000000000000009</v>
      </c>
      <c r="F30" s="11">
        <f t="shared" si="1"/>
        <v>0.08333333333333341</v>
      </c>
      <c r="G30" s="18" t="e">
        <f>SUM(#REF!-#REF!)</f>
        <v>#REF!</v>
      </c>
      <c r="H30" s="11" t="e">
        <f>SUM(G30/#REF!)</f>
        <v>#REF!</v>
      </c>
    </row>
    <row r="31" spans="1:8" ht="15.75">
      <c r="A31" s="9" t="s">
        <v>13</v>
      </c>
      <c r="B31" s="15">
        <f>SUM(B25:B30)</f>
        <v>15.84</v>
      </c>
      <c r="C31" s="15">
        <f>SUM(C25:C30)</f>
        <v>16.28</v>
      </c>
      <c r="D31" s="15">
        <f>SUM(D25:D30)</f>
        <v>16.756411445783133</v>
      </c>
      <c r="E31" s="15">
        <f t="shared" si="0"/>
        <v>0.4764114457831319</v>
      </c>
      <c r="F31" s="11">
        <f t="shared" si="1"/>
        <v>0.029263602320831195</v>
      </c>
      <c r="G31" s="18" t="e">
        <f>SUM(#REF!-#REF!)</f>
        <v>#REF!</v>
      </c>
      <c r="H31" s="11" t="e">
        <f>SUM(G31/#REF!)</f>
        <v>#REF!</v>
      </c>
    </row>
    <row r="32" spans="1:8" ht="15.75">
      <c r="A32" s="9"/>
      <c r="B32" s="15"/>
      <c r="C32" s="15"/>
      <c r="D32" s="15"/>
      <c r="E32" s="10"/>
      <c r="F32" s="11"/>
      <c r="G32" s="12"/>
      <c r="H32" s="11"/>
    </row>
    <row r="33" spans="1:8" ht="15.75">
      <c r="A33" s="9" t="s">
        <v>19</v>
      </c>
      <c r="B33" s="19">
        <v>1645700000</v>
      </c>
      <c r="C33" s="19">
        <v>1648500000</v>
      </c>
      <c r="D33" s="19">
        <v>1660000000</v>
      </c>
      <c r="E33" s="10">
        <f t="shared" si="0"/>
        <v>11500000</v>
      </c>
      <c r="F33" s="11">
        <f t="shared" si="1"/>
        <v>0.006976038823172581</v>
      </c>
      <c r="G33" s="12" t="e">
        <f>SUM(#REF!-#REF!)</f>
        <v>#REF!</v>
      </c>
      <c r="H33" s="11" t="e">
        <f>SUM(G33/#REF!)</f>
        <v>#REF!</v>
      </c>
    </row>
  </sheetData>
  <sheetProtection/>
  <printOptions gridLines="1" horizontalCentered="1"/>
  <pageMargins left="0.75" right="0.75" top="1" bottom="0.21" header="0.25" footer="0.17"/>
  <pageSetup fitToHeight="1" fitToWidth="1" horizontalDpi="600" verticalDpi="600" orientation="landscape" scale="99" r:id="rId1"/>
  <headerFooter alignWithMargins="0">
    <oddHeader xml:space="preserve">&amp;C&amp;"Arial,Bold"&amp;12Budget Summary
Fiscal Year 2015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Cape Elizabeth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K. McGovern</dc:creator>
  <cp:keywords/>
  <dc:description/>
  <cp:lastModifiedBy>Michael McGovern</cp:lastModifiedBy>
  <cp:lastPrinted>2014-03-19T17:47:57Z</cp:lastPrinted>
  <dcterms:created xsi:type="dcterms:W3CDTF">2013-05-08T13:36:50Z</dcterms:created>
  <dcterms:modified xsi:type="dcterms:W3CDTF">2014-03-19T18:06:14Z</dcterms:modified>
  <cp:category/>
  <cp:version/>
  <cp:contentType/>
  <cp:contentStatus/>
</cp:coreProperties>
</file>